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417\Documents\Official\"/>
    </mc:Choice>
  </mc:AlternateContent>
  <xr:revisionPtr revIDLastSave="0" documentId="13_ncr:1_{2EFC92CB-BCB4-43C7-8B2D-9C6959F119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21" i="1"/>
  <c r="D22" i="1"/>
  <c r="D23" i="1"/>
  <c r="D26" i="1"/>
  <c r="D27" i="1"/>
  <c r="D28" i="1"/>
  <c r="D29" i="1"/>
  <c r="D30" i="1"/>
  <c r="D31" i="1"/>
  <c r="D32" i="1"/>
  <c r="D33" i="1"/>
  <c r="D34" i="1"/>
  <c r="D35" i="1"/>
  <c r="D5" i="1"/>
  <c r="D16" i="1"/>
  <c r="D4" i="1"/>
  <c r="D17" i="1"/>
  <c r="D15" i="1"/>
  <c r="D12" i="1"/>
  <c r="D9" i="1"/>
  <c r="D8" i="1"/>
  <c r="D7" i="1"/>
  <c r="D6" i="1"/>
  <c r="D36" i="1" l="1"/>
</calcChain>
</file>

<file path=xl/sharedStrings.xml><?xml version="1.0" encoding="utf-8"?>
<sst xmlns="http://schemas.openxmlformats.org/spreadsheetml/2006/main" count="36" uniqueCount="35">
  <si>
    <t>Number</t>
  </si>
  <si>
    <t xml:space="preserve">Training Sessions </t>
  </si>
  <si>
    <t>Strategic Planning</t>
  </si>
  <si>
    <t>Community</t>
  </si>
  <si>
    <t>Yes/No</t>
  </si>
  <si>
    <t>Hold  Fencing at school/shopping centre/Orientation week ( maximum 3)</t>
  </si>
  <si>
    <t>Have non-competing referee invited to AFC competition.  100 points per appointment.</t>
  </si>
  <si>
    <r>
      <t xml:space="preserve">Competition </t>
    </r>
    <r>
      <rPr>
        <b/>
        <sz val="12"/>
        <color theme="1"/>
        <rFont val="Calibri"/>
        <family val="2"/>
        <scheme val="minor"/>
      </rPr>
      <t>(FV will complete this for you )</t>
    </r>
  </si>
  <si>
    <t>Approved referee provided to FV competition.  25 points per full day appointment</t>
  </si>
  <si>
    <r>
      <t xml:space="preserve">Contributing </t>
    </r>
    <r>
      <rPr>
        <b/>
        <sz val="12"/>
        <color theme="1"/>
        <rFont val="Calibri"/>
        <family val="2"/>
        <scheme val="minor"/>
      </rPr>
      <t>( FV can assist with completing this section if required)</t>
    </r>
  </si>
  <si>
    <t>Hold position of responsibility on the executive or other voted position or member of an FV reference group. (maximum 3, 500 points per appointment)</t>
  </si>
  <si>
    <t>2 sessions per week (1000 points)</t>
  </si>
  <si>
    <t>3 sessions per week (1250 points)</t>
  </si>
  <si>
    <t>4 sessions per week (1500 points)</t>
  </si>
  <si>
    <t>General Skills/wram up class incorporating Juniors (200 points)</t>
  </si>
  <si>
    <t>Beginner Program with more than10 participants (500 points)</t>
  </si>
  <si>
    <t>Designated Junior Development time and course (500 points)</t>
  </si>
  <si>
    <t>Have newspaper article/radio or television coverage of your club or club fencer (maximum 2, 500 points per article)</t>
  </si>
  <si>
    <t>Hold a Seminar or Presentation focused on helping the Fencing Community of Victoria (500 points)</t>
  </si>
  <si>
    <t>Have club member graduate from FV referee course -                          250 points</t>
  </si>
  <si>
    <t>Have club member graduate as National Referee -                                 375 points</t>
  </si>
  <si>
    <t>Have club member graduate as International Referee -                        500 points</t>
  </si>
  <si>
    <t>Have club member graduate from FV coaching course Level 0 -        100 points</t>
  </si>
  <si>
    <t>Have club member graduate from FV coaching course Level 1 -        250 points</t>
  </si>
  <si>
    <t>Have club member graduate from AFF Coaching Course Level 2 -    375 points</t>
  </si>
  <si>
    <t>Have club member graduate from AFF Coaching Course Level 3 -    500 points</t>
  </si>
  <si>
    <t>Star Club Level 2 Requires 4000 points and comply with Star 1 level Requirements</t>
  </si>
  <si>
    <t>Star Club Level 3 Requires 8000points and comply with Star 1 level Requirements</t>
  </si>
  <si>
    <t>Have developed and submitted a Strategy/Action plan to FV within the last three years (1000 points) A copy of the Strategic Plan to accompany this document</t>
  </si>
  <si>
    <t xml:space="preserve">Have a member/delegate attend FV Advisory Council Meetings held in the year:  100 points awarded per meeting (not per attendee) </t>
  </si>
  <si>
    <t>Provide Volunteer for FV run AFC event, Challenge Victoria, Club Challenge. 100 points per volunteer, per event</t>
  </si>
  <si>
    <t>Club member acts as DT, Assistant DT or competition manager at FV event. 50 points per  day of competition.</t>
  </si>
  <si>
    <t>Have a Member who is Mental Health First Aid qualified</t>
  </si>
  <si>
    <t>Star Club Calculator 2023</t>
  </si>
  <si>
    <t>Star Club Level 1 - For Requirements see the 2023 Star Club Program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</si>
</sst>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7" borderId="0" xfId="0" applyFill="1"/>
    <xf numFmtId="0" fontId="5" fillId="7" borderId="0" xfId="0" applyFont="1" applyFill="1" applyProtection="1">
      <protection locked="0"/>
    </xf>
    <xf numFmtId="0" fontId="5" fillId="7" borderId="0" xfId="0" applyFont="1" applyFill="1"/>
    <xf numFmtId="1" fontId="0" fillId="8" borderId="1" xfId="0" applyNumberFormat="1" applyFill="1" applyBorder="1"/>
    <xf numFmtId="0" fontId="4" fillId="7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 shrinkToFit="1"/>
    </xf>
    <xf numFmtId="0" fontId="0" fillId="3" borderId="0" xfId="0" applyFill="1" applyAlignment="1">
      <alignment wrapText="1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6" fillId="0" borderId="0" xfId="0" applyFont="1"/>
    <xf numFmtId="0" fontId="5" fillId="4" borderId="0" xfId="0" applyFont="1" applyFill="1" applyAlignment="1">
      <alignment wrapText="1"/>
    </xf>
    <xf numFmtId="0" fontId="5" fillId="0" borderId="0" xfId="0" applyFont="1" applyProtection="1">
      <protection locked="0"/>
    </xf>
    <xf numFmtId="0" fontId="5" fillId="0" borderId="0" xfId="0" applyFont="1"/>
    <xf numFmtId="0" fontId="5" fillId="6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B15" sqref="B15"/>
    </sheetView>
  </sheetViews>
  <sheetFormatPr defaultRowHeight="15" x14ac:dyDescent="0.25"/>
  <cols>
    <col min="1" max="1" width="89.85546875" style="20" customWidth="1"/>
    <col min="2" max="2" width="8" customWidth="1"/>
    <col min="3" max="3" width="8.85546875" customWidth="1"/>
    <col min="4" max="4" width="13.42578125" customWidth="1"/>
    <col min="5" max="5" width="23.42578125" customWidth="1"/>
  </cols>
  <sheetData>
    <row r="1" spans="1:4" ht="18.75" x14ac:dyDescent="0.3">
      <c r="A1" s="7" t="s">
        <v>33</v>
      </c>
      <c r="B1" s="4"/>
      <c r="C1" s="4"/>
      <c r="D1" s="5"/>
    </row>
    <row r="2" spans="1:4" x14ac:dyDescent="0.25">
      <c r="A2" s="8"/>
      <c r="B2" s="1"/>
      <c r="C2" s="1"/>
      <c r="D2" s="3"/>
    </row>
    <row r="3" spans="1:4" ht="19.5" customHeight="1" x14ac:dyDescent="0.35">
      <c r="A3" s="9" t="s">
        <v>1</v>
      </c>
      <c r="B3" s="2" t="s">
        <v>4</v>
      </c>
      <c r="C3" s="1"/>
      <c r="D3" s="3"/>
    </row>
    <row r="4" spans="1:4" x14ac:dyDescent="0.25">
      <c r="A4" s="10" t="s">
        <v>11</v>
      </c>
      <c r="B4" s="1"/>
      <c r="C4" s="1"/>
      <c r="D4" s="3" t="b">
        <f>IF(B4="yes",1000)</f>
        <v>0</v>
      </c>
    </row>
    <row r="5" spans="1:4" x14ac:dyDescent="0.25">
      <c r="A5" s="10" t="s">
        <v>12</v>
      </c>
      <c r="B5" s="1"/>
      <c r="C5" s="1"/>
      <c r="D5" s="3" t="b">
        <f>IF(B5="yes",1250)</f>
        <v>0</v>
      </c>
    </row>
    <row r="6" spans="1:4" x14ac:dyDescent="0.25">
      <c r="A6" s="10" t="s">
        <v>13</v>
      </c>
      <c r="B6" s="1"/>
      <c r="C6" s="1"/>
      <c r="D6" s="3" t="b">
        <f>IF(B6="yes",1500)</f>
        <v>0</v>
      </c>
    </row>
    <row r="7" spans="1:4" x14ac:dyDescent="0.25">
      <c r="A7" s="10" t="s">
        <v>14</v>
      </c>
      <c r="B7" s="1"/>
      <c r="C7" s="1"/>
      <c r="D7" s="3" t="b">
        <f>IF(B7="yes",200)</f>
        <v>0</v>
      </c>
    </row>
    <row r="8" spans="1:4" x14ac:dyDescent="0.25">
      <c r="A8" s="10" t="s">
        <v>15</v>
      </c>
      <c r="B8" s="1"/>
      <c r="C8" s="1"/>
      <c r="D8" s="3" t="b">
        <f>IF(B8="yes",500)</f>
        <v>0</v>
      </c>
    </row>
    <row r="9" spans="1:4" x14ac:dyDescent="0.25">
      <c r="A9" s="10" t="s">
        <v>16</v>
      </c>
      <c r="B9" s="1"/>
      <c r="C9" s="1"/>
      <c r="D9" s="3" t="b">
        <f>IF(B9="yes",500)</f>
        <v>0</v>
      </c>
    </row>
    <row r="10" spans="1:4" x14ac:dyDescent="0.25">
      <c r="A10" s="10"/>
      <c r="B10" s="1"/>
      <c r="C10" s="1"/>
      <c r="D10" s="3"/>
    </row>
    <row r="11" spans="1:4" ht="21" x14ac:dyDescent="0.35">
      <c r="A11" s="11" t="s">
        <v>2</v>
      </c>
      <c r="B11" s="1"/>
      <c r="C11" s="1"/>
      <c r="D11" s="3"/>
    </row>
    <row r="12" spans="1:4" ht="30" x14ac:dyDescent="0.25">
      <c r="A12" s="12" t="s">
        <v>28</v>
      </c>
      <c r="B12" s="1"/>
      <c r="C12" s="1"/>
      <c r="D12" s="3" t="b">
        <f>IF(B12="yes",1000)</f>
        <v>0</v>
      </c>
    </row>
    <row r="13" spans="1:4" x14ac:dyDescent="0.25">
      <c r="A13" s="13"/>
      <c r="B13" s="1"/>
      <c r="C13" s="1"/>
      <c r="D13" s="3"/>
    </row>
    <row r="14" spans="1:4" ht="21" x14ac:dyDescent="0.35">
      <c r="A14" s="14" t="s">
        <v>3</v>
      </c>
      <c r="B14" s="2" t="s">
        <v>4</v>
      </c>
      <c r="C14" s="2" t="s">
        <v>0</v>
      </c>
      <c r="D14" s="3"/>
    </row>
    <row r="15" spans="1:4" x14ac:dyDescent="0.25">
      <c r="A15" s="15" t="s">
        <v>5</v>
      </c>
      <c r="B15" s="1"/>
      <c r="C15" s="1"/>
      <c r="D15" s="3" t="b">
        <f>IF(B15="yes",500*C15)</f>
        <v>0</v>
      </c>
    </row>
    <row r="16" spans="1:4" s="27" customFormat="1" ht="30" x14ac:dyDescent="0.25">
      <c r="A16" s="25" t="s">
        <v>18</v>
      </c>
      <c r="B16" s="26"/>
      <c r="C16" s="26"/>
      <c r="D16" s="5" t="b">
        <f>IF(B16="yes",500*C16)</f>
        <v>0</v>
      </c>
    </row>
    <row r="17" spans="1:4" ht="30" x14ac:dyDescent="0.25">
      <c r="A17" s="15" t="s">
        <v>17</v>
      </c>
      <c r="B17" s="1"/>
      <c r="C17" s="1"/>
      <c r="D17" s="3" t="b">
        <f>IF(B17="yes",500*C17)</f>
        <v>0</v>
      </c>
    </row>
    <row r="18" spans="1:4" x14ac:dyDescent="0.25">
      <c r="A18" s="15" t="s">
        <v>32</v>
      </c>
      <c r="B18" s="1"/>
      <c r="C18" s="1"/>
      <c r="D18" s="3" t="b">
        <f>IF(B18="yes",500*C18)</f>
        <v>0</v>
      </c>
    </row>
    <row r="19" spans="1:4" x14ac:dyDescent="0.25">
      <c r="A19" s="15"/>
      <c r="B19" s="1"/>
      <c r="C19" s="1"/>
      <c r="D19" s="3"/>
    </row>
    <row r="20" spans="1:4" ht="21" x14ac:dyDescent="0.35">
      <c r="A20" s="16" t="s">
        <v>9</v>
      </c>
      <c r="B20" s="1"/>
      <c r="C20" s="1"/>
      <c r="D20" s="3"/>
    </row>
    <row r="21" spans="1:4" ht="30" x14ac:dyDescent="0.25">
      <c r="A21" s="17" t="s">
        <v>10</v>
      </c>
      <c r="B21" s="1"/>
      <c r="C21" s="1"/>
      <c r="D21" s="3" t="b">
        <f>IF(B21="yes",500*C21)</f>
        <v>0</v>
      </c>
    </row>
    <row r="22" spans="1:4" ht="30" x14ac:dyDescent="0.25">
      <c r="A22" s="17" t="s">
        <v>29</v>
      </c>
      <c r="B22" s="1"/>
      <c r="C22" s="1"/>
      <c r="D22" s="3" t="b">
        <f>IF(B22="yes",100*C22 )</f>
        <v>0</v>
      </c>
    </row>
    <row r="23" spans="1:4" ht="30" x14ac:dyDescent="0.25">
      <c r="A23" s="17" t="s">
        <v>30</v>
      </c>
      <c r="B23" s="1"/>
      <c r="C23" s="1"/>
      <c r="D23" s="3" t="b">
        <f>IF(B23="yes",100*C23 )</f>
        <v>0</v>
      </c>
    </row>
    <row r="24" spans="1:4" x14ac:dyDescent="0.25">
      <c r="A24" s="18"/>
      <c r="B24" s="1"/>
      <c r="C24" s="1"/>
      <c r="D24" s="3"/>
    </row>
    <row r="25" spans="1:4" ht="21" x14ac:dyDescent="0.35">
      <c r="A25" s="19" t="s">
        <v>7</v>
      </c>
      <c r="B25" s="1"/>
      <c r="C25" s="1"/>
      <c r="D25" s="3"/>
    </row>
    <row r="26" spans="1:4" x14ac:dyDescent="0.25">
      <c r="A26" s="18" t="s">
        <v>6</v>
      </c>
      <c r="B26" s="1"/>
      <c r="C26" s="1"/>
      <c r="D26" s="3" t="b">
        <f>IF(B26="yes",100*C26 )</f>
        <v>0</v>
      </c>
    </row>
    <row r="27" spans="1:4" x14ac:dyDescent="0.25">
      <c r="A27" s="18" t="s">
        <v>8</v>
      </c>
      <c r="B27" s="1"/>
      <c r="C27" s="1"/>
      <c r="D27" s="3" t="b">
        <f>IF(B27="yes",25*C27 )</f>
        <v>0</v>
      </c>
    </row>
    <row r="28" spans="1:4" ht="30" x14ac:dyDescent="0.25">
      <c r="A28" s="18" t="s">
        <v>31</v>
      </c>
      <c r="B28" s="1"/>
      <c r="C28" s="1"/>
      <c r="D28" s="3" t="b">
        <f>IF(B28="yes",50*C28 )</f>
        <v>0</v>
      </c>
    </row>
    <row r="29" spans="1:4" s="24" customFormat="1" x14ac:dyDescent="0.25">
      <c r="A29" s="28" t="s">
        <v>19</v>
      </c>
      <c r="B29" s="26"/>
      <c r="C29" s="26"/>
      <c r="D29" s="5" t="b">
        <f>IF(B29="yes",250*C29 )</f>
        <v>0</v>
      </c>
    </row>
    <row r="30" spans="1:4" s="24" customFormat="1" x14ac:dyDescent="0.25">
      <c r="A30" s="28" t="s">
        <v>20</v>
      </c>
      <c r="B30" s="26"/>
      <c r="C30" s="26"/>
      <c r="D30" s="5" t="b">
        <f>IF(B30="yes",375*C30 )</f>
        <v>0</v>
      </c>
    </row>
    <row r="31" spans="1:4" s="24" customFormat="1" x14ac:dyDescent="0.25">
      <c r="A31" s="28" t="s">
        <v>21</v>
      </c>
      <c r="B31" s="26"/>
      <c r="C31" s="26"/>
      <c r="D31" s="5" t="b">
        <f>IF(B31="yes",500*C31 )</f>
        <v>0</v>
      </c>
    </row>
    <row r="32" spans="1:4" s="24" customFormat="1" x14ac:dyDescent="0.25">
      <c r="A32" s="28" t="s">
        <v>22</v>
      </c>
      <c r="B32" s="27"/>
      <c r="C32" s="27"/>
      <c r="D32" s="5" t="b">
        <f>IF(B32="yes",100*C32 )</f>
        <v>0</v>
      </c>
    </row>
    <row r="33" spans="1:4" s="24" customFormat="1" x14ac:dyDescent="0.25">
      <c r="A33" s="28" t="s">
        <v>23</v>
      </c>
      <c r="B33" s="27"/>
      <c r="C33" s="27"/>
      <c r="D33" s="5" t="b">
        <f>IF(B33="yes",250*C33 )</f>
        <v>0</v>
      </c>
    </row>
    <row r="34" spans="1:4" s="24" customFormat="1" x14ac:dyDescent="0.25">
      <c r="A34" s="28" t="s">
        <v>24</v>
      </c>
      <c r="B34" s="27"/>
      <c r="C34" s="27"/>
      <c r="D34" s="5" t="b">
        <f t="shared" ref="D34" si="0">IF(B34="yes",375*C34 )</f>
        <v>0</v>
      </c>
    </row>
    <row r="35" spans="1:4" s="24" customFormat="1" ht="15.75" thickBot="1" x14ac:dyDescent="0.3">
      <c r="A35" s="28" t="s">
        <v>25</v>
      </c>
      <c r="B35" s="27"/>
      <c r="C35" s="27"/>
      <c r="D35" s="5" t="b">
        <f>IF(B35="yes",500*C35 )</f>
        <v>0</v>
      </c>
    </row>
    <row r="36" spans="1:4" ht="15.75" thickBot="1" x14ac:dyDescent="0.3">
      <c r="A36" s="21"/>
      <c r="B36" s="22"/>
      <c r="C36" s="23"/>
      <c r="D36" s="6">
        <f>SUM(D3:D35)</f>
        <v>0</v>
      </c>
    </row>
    <row r="37" spans="1:4" x14ac:dyDescent="0.25">
      <c r="A37" s="20" t="s">
        <v>34</v>
      </c>
    </row>
    <row r="38" spans="1:4" x14ac:dyDescent="0.25">
      <c r="A38" s="20" t="s">
        <v>26</v>
      </c>
    </row>
    <row r="39" spans="1:4" x14ac:dyDescent="0.25">
      <c r="A39" s="20" t="s">
        <v>27</v>
      </c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61417</cp:lastModifiedBy>
  <dcterms:created xsi:type="dcterms:W3CDTF">2013-12-17T21:49:06Z</dcterms:created>
  <dcterms:modified xsi:type="dcterms:W3CDTF">2022-12-20T04:39:25Z</dcterms:modified>
</cp:coreProperties>
</file>